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30" activeTab="0"/>
  </bookViews>
  <sheets>
    <sheet name="KLIMAAT" sheetId="1" r:id="rId1"/>
    <sheet name="KLIMAATKLASSE" sheetId="2" r:id="rId2"/>
  </sheets>
  <definedNames>
    <definedName name="__123Graph_AKLIMAATKLASSE" hidden="1">'KLIMAAT'!$O$8:$O$28</definedName>
    <definedName name="__123Graph_BKLIMAATKLASSE" hidden="1">'KLIMAAT'!$P$8:$P$28</definedName>
    <definedName name="__123Graph_CKLIMAATKLASSE" hidden="1">'KLIMAAT'!$Q$8:$Q$28</definedName>
    <definedName name="__123Graph_DKLIMAATKLASSE" hidden="1">'KLIMAAT'!$N$8:$N$48</definedName>
    <definedName name="__123Graph_XKLIMAATKLASSE" hidden="1">'KLIMAAT'!$M$8:$M$48</definedName>
    <definedName name="__123Graph_XMAIN" hidden="1">'KLIMAAT'!$IT$1:$IV$170</definedName>
    <definedName name="_xlnm.Print_Area" localSheetId="0">'KLIMAAT'!$A$1:$J$42</definedName>
    <definedName name="ALL">'KLIMAAT'!$BY$10:$BY$20</definedName>
    <definedName name="Z_8011BDD7_D8EE_4123_9462_28D32FAF90DC_.wvu.Cols" localSheetId="0" hidden="1">'KLIMAAT'!$BY:$BY</definedName>
    <definedName name="Z_8011BDD7_D8EE_4123_9462_28D32FAF90DC_.wvu.PrintArea" localSheetId="0" hidden="1">'KLIMAAT'!$A$1:$J$42</definedName>
  </definedNames>
  <calcPr fullCalcOnLoad="1"/>
</workbook>
</file>

<file path=xl/sharedStrings.xml><?xml version="1.0" encoding="utf-8"?>
<sst xmlns="http://schemas.openxmlformats.org/spreadsheetml/2006/main" count="102" uniqueCount="87">
  <si>
    <t>INDELING IN KLIMAATKLASSEN</t>
  </si>
  <si>
    <t>{BREAKOFF}</t>
  </si>
  <si>
    <t xml:space="preserve">  ššššššššššššššššššššššššššššššššššššššššššššššššššššššššššššššššššššHELP</t>
  </si>
  <si>
    <t>{PUT CD1..CG3,0,0,"l a d e n  v a n  d e  d r i v e r s"}~</t>
  </si>
  <si>
    <t xml:space="preserve">  W e r k w i j z e   p r o g r a m m a p a k k e t   B F</t>
  </si>
  <si>
    <t xml:space="preserve">    KLIMAATKLASSEGRENZEN</t>
  </si>
  <si>
    <t>{PUT CD1..CG3,0,1,"...........(even geduld)............"}~</t>
  </si>
  <si>
    <t xml:space="preserve">  =======================================================</t>
  </si>
  <si>
    <t>Te (oC)</t>
  </si>
  <si>
    <t xml:space="preserve">  grens 1</t>
  </si>
  <si>
    <t xml:space="preserve">  grens 2</t>
  </si>
  <si>
    <t xml:space="preserve">  grens 3</t>
  </si>
  <si>
    <t>{SERVICES}ac</t>
  </si>
  <si>
    <t>P R O G R A M M A P A K K E T    B F</t>
  </si>
  <si>
    <t>{SERVICES}aaMACROMGR~</t>
  </si>
  <si>
    <t>====================================</t>
  </si>
  <si>
    <t>q</t>
  </si>
  <si>
    <t>* Na het opstarten van het spreadsheetprogramma kan een rekenblad worden</t>
  </si>
  <si>
    <t>{ONERROR CA25}</t>
  </si>
  <si>
    <t>(c) 1992,  Ingenieursburo BOUW/visie</t>
  </si>
  <si>
    <t xml:space="preserve">  binnengehaald door middel van:</t>
  </si>
  <si>
    <t>{SERVICES}ml</t>
  </si>
  <si>
    <t xml:space="preserve">           Ir. R.A.P. van Herpen</t>
  </si>
  <si>
    <t xml:space="preserve">  [SERVICES]-File-Retrieve-(Rekenblad) &lt;enter&gt;</t>
  </si>
  <si>
    <t>hp.mlb~</t>
  </si>
  <si>
    <t xml:space="preserve">  Hiermee worden tevens zowel de printerdrivers als de helpfunktie</t>
  </si>
  <si>
    <t>l</t>
  </si>
  <si>
    <t xml:space="preserve">  automatisch geladen.</t>
  </si>
  <si>
    <t>ibm.mlb~</t>
  </si>
  <si>
    <t>************************************</t>
  </si>
  <si>
    <t>* Na invulling kan het rekenblad worden geprint d.m.v.:</t>
  </si>
  <si>
    <t>eps.mlb~</t>
  </si>
  <si>
    <t>**                                **</t>
  </si>
  <si>
    <t xml:space="preserve">  [USER]-(xxx) &lt;enter&gt; ;   xxx = HP  (HP Deskjet of Laserjet)</t>
  </si>
  <si>
    <t>INDELING VAN EEN VERTREK IN EEN KLIMAATKLASSE</t>
  </si>
  <si>
    <t>**         Rekenblad: KLIMAAT     **</t>
  </si>
  <si>
    <t xml:space="preserve">                                 IBM (IBM Proprinterfamilie)</t>
  </si>
  <si>
    <t>OP BASIS VAN VOCHTCONCENTRATIEVERSCHILLEN</t>
  </si>
  <si>
    <t>help.mlb~</t>
  </si>
  <si>
    <t xml:space="preserve">                                 EPS (Epson FX familie)</t>
  </si>
  <si>
    <t xml:space="preserve">  Indien de printrange aangepast moet worden kan dit met:</t>
  </si>
  <si>
    <t>end.mlb~</t>
  </si>
  <si>
    <t xml:space="preserve">  [SERVICES]-Print-Settings-Source-Range-...</t>
  </si>
  <si>
    <t xml:space="preserve">  De grafische Lay-out kan worden aangepast met:</t>
  </si>
  <si>
    <t>{PUT CD1..CG3,0,0,"a l g e m e n e      g e g e v e n s"}~</t>
  </si>
  <si>
    <t xml:space="preserve">  [MENU]-Graph-2nd Settings-...</t>
  </si>
  <si>
    <t>{PUT CD1..CG3,0,1,"..............(invoer).............."}~</t>
  </si>
  <si>
    <t>{GETLABEL PROJEKT                          ... ,D25}~</t>
  </si>
  <si>
    <t>* Opslaan van een gewijzigd of ingevuld rekenblad:</t>
  </si>
  <si>
    <t>{GETLABEL PROJEKTNUMMER                    ... ,D26}~</t>
  </si>
  <si>
    <t xml:space="preserve">  [SERVICES]-File-Save-(Naam) &lt;enter&gt;</t>
  </si>
  <si>
    <t>{GETLABEL OPDRACHTGEVER                    ... ,D27}~</t>
  </si>
  <si>
    <t xml:space="preserve">  NB.: Wanneer een ingevuld en reeds uitgeprint rekenblad nogmaals</t>
  </si>
  <si>
    <t>datum</t>
  </si>
  <si>
    <t xml:space="preserve">   :</t>
  </si>
  <si>
    <t>{GETLABEL LOKATIE                          ... ,D28}~</t>
  </si>
  <si>
    <t xml:space="preserve">       wordt binnengehaald, kan het zowel via</t>
  </si>
  <si>
    <t>project</t>
  </si>
  <si>
    <t>....</t>
  </si>
  <si>
    <t>{PUT CD1..CG3,0,0," "}~</t>
  </si>
  <si>
    <t xml:space="preserve">       [USER]-(xxx) &lt;enter&gt;</t>
  </si>
  <si>
    <t>projectnummer</t>
  </si>
  <si>
    <t>{PUT CD1..CG3,0,1," "}~</t>
  </si>
  <si>
    <t xml:space="preserve">       als via de gangbare weg worden geprint:</t>
  </si>
  <si>
    <t>opdrachtgever</t>
  </si>
  <si>
    <t>{SERVICES}wumain~</t>
  </si>
  <si>
    <t xml:space="preserve">       [SERVICES]-Print-Go.</t>
  </si>
  <si>
    <t>lokatie</t>
  </si>
  <si>
    <t>{GOTO}B37~</t>
  </si>
  <si>
    <t>* Oproepen van de Helpfunktie gaat als volgt:</t>
  </si>
  <si>
    <t xml:space="preserve">  [USER]-(Help) &lt;enter&gt;      (of &lt;F6&gt;)</t>
  </si>
  <si>
    <t xml:space="preserve">  Beeindigen van de Helpfunktie:</t>
  </si>
  <si>
    <t>MEET- EN REKENRESULTATEN</t>
  </si>
  <si>
    <t xml:space="preserve">  [USER]-(End) &lt;enter&gt;       (of &lt;F6&gt;)</t>
  </si>
  <si>
    <t>geg no.</t>
  </si>
  <si>
    <t xml:space="preserve">  Te (oC)</t>
  </si>
  <si>
    <t xml:space="preserve"> RVe (%) </t>
  </si>
  <si>
    <t>Ce(g/m3)</t>
  </si>
  <si>
    <t>Tdpe (oC)</t>
  </si>
  <si>
    <t xml:space="preserve">  Ti (oC)</t>
  </si>
  <si>
    <t xml:space="preserve"> RVi (%) </t>
  </si>
  <si>
    <t>Ci (g/m3)</t>
  </si>
  <si>
    <t xml:space="preserve"> Tdp (oC)</t>
  </si>
  <si>
    <t>Stichting Kennisbank Bouwfysica</t>
  </si>
  <si>
    <t>Ci-Ce (g/m3)</t>
  </si>
  <si>
    <t>Ci-Ce</t>
  </si>
  <si>
    <t>Cauberg-Huygen Raadgevende Ingenieurs - ir Ruud van Herpen - 1995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</si>
</sst>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;;;"/>
    <numFmt numFmtId="171" formatCode="dd/mm/yy_)"/>
  </numFmts>
  <fonts count="11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Courier"/>
      <family val="0"/>
    </font>
    <font>
      <b/>
      <sz val="18"/>
      <name val="Arial"/>
      <family val="2"/>
    </font>
    <font>
      <sz val="15.5"/>
      <name val="Arial"/>
      <family val="2"/>
    </font>
    <font>
      <b/>
      <i/>
      <sz val="12"/>
      <name val="Arial"/>
      <family val="2"/>
    </font>
    <font>
      <sz val="10"/>
      <color indexed="12"/>
      <name val="Arial"/>
      <family val="2"/>
    </font>
    <font>
      <sz val="8"/>
      <name val="Times New Roman"/>
      <family val="1"/>
    </font>
    <font>
      <sz val="8"/>
      <color indexed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0" fontId="4" fillId="0" borderId="0" xfId="0" applyNumberFormat="1" applyFont="1" applyAlignment="1" applyProtection="1">
      <alignment/>
      <protection locked="0"/>
    </xf>
    <xf numFmtId="170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170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170" fontId="4" fillId="0" borderId="0" xfId="0" applyNumberFormat="1" applyFont="1" applyAlignment="1" applyProtection="1">
      <alignment/>
      <protection locked="0"/>
    </xf>
    <xf numFmtId="0" fontId="0" fillId="0" borderId="1" xfId="0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3" xfId="0" applyFont="1" applyBorder="1" applyAlignment="1" applyProtection="1">
      <alignment/>
      <protection locked="0"/>
    </xf>
    <xf numFmtId="0" fontId="0" fillId="0" borderId="3" xfId="0" applyBorder="1" applyAlignment="1" applyProtection="1">
      <alignment horizontal="left"/>
      <protection/>
    </xf>
    <xf numFmtId="0" fontId="0" fillId="0" borderId="4" xfId="0" applyBorder="1" applyAlignment="1" applyProtection="1">
      <alignment horizontal="left"/>
      <protection/>
    </xf>
    <xf numFmtId="0" fontId="0" fillId="0" borderId="5" xfId="0" applyBorder="1" applyAlignment="1" applyProtection="1">
      <alignment horizontal="left"/>
      <protection/>
    </xf>
    <xf numFmtId="0" fontId="0" fillId="0" borderId="6" xfId="0" applyBorder="1" applyAlignment="1" applyProtection="1">
      <alignment horizontal="left"/>
      <protection/>
    </xf>
    <xf numFmtId="0" fontId="0" fillId="0" borderId="7" xfId="0" applyBorder="1" applyAlignment="1">
      <alignment/>
    </xf>
    <xf numFmtId="0" fontId="0" fillId="0" borderId="7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8" xfId="0" applyBorder="1" applyAlignment="1" applyProtection="1">
      <alignment horizontal="left"/>
      <protection/>
    </xf>
    <xf numFmtId="0" fontId="0" fillId="0" borderId="9" xfId="0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170" fontId="8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/>
    </xf>
    <xf numFmtId="2" fontId="0" fillId="0" borderId="3" xfId="0" applyNumberFormat="1" applyBorder="1" applyAlignment="1" applyProtection="1">
      <alignment/>
      <protection/>
    </xf>
    <xf numFmtId="2" fontId="0" fillId="0" borderId="9" xfId="0" applyNumberForma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1" xfId="0" applyNumberFormat="1" applyBorder="1" applyAlignment="1" applyProtection="1">
      <alignment/>
      <protection/>
    </xf>
    <xf numFmtId="2" fontId="0" fillId="0" borderId="4" xfId="0" applyNumberForma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170" fontId="0" fillId="0" borderId="0" xfId="0" applyNumberFormat="1" applyFont="1" applyAlignment="1" applyProtection="1">
      <alignment horizontal="left"/>
      <protection/>
    </xf>
    <xf numFmtId="0" fontId="0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170" fontId="9" fillId="0" borderId="0" xfId="0" applyNumberFormat="1" applyFont="1" applyAlignment="1" applyProtection="1">
      <alignment horizontal="left"/>
      <protection/>
    </xf>
    <xf numFmtId="0" fontId="10" fillId="0" borderId="0" xfId="0" applyFont="1" applyAlignment="1" applyProtection="1">
      <alignment/>
      <protection locked="0"/>
    </xf>
    <xf numFmtId="0" fontId="9" fillId="0" borderId="0" xfId="0" applyNumberFormat="1" applyFont="1" applyAlignment="1" applyProtection="1">
      <alignment horizontal="center"/>
      <protection locked="0"/>
    </xf>
    <xf numFmtId="171" fontId="8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INDELING IN KLIMAATKLASSEN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0965"/>
          <c:w val="0.95575"/>
          <c:h val="0.779"/>
        </c:manualLayout>
      </c:layout>
      <c:scatterChart>
        <c:scatterStyle val="lineMarker"/>
        <c:varyColors val="0"/>
        <c:ser>
          <c:idx val="3"/>
          <c:order val="0"/>
          <c:tx>
            <c:v>meetpunten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KLIMAAT!$M$8:$M$48</c:f>
              <c:numCache>
                <c:ptCount val="4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-4</c:v>
                </c:pt>
                <c:pt idx="6">
                  <c:v>-2</c:v>
                </c:pt>
                <c:pt idx="7">
                  <c:v>0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8</c:v>
                </c:pt>
                <c:pt idx="12">
                  <c:v>10</c:v>
                </c:pt>
                <c:pt idx="13">
                  <c:v>12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5.29</c:v>
                </c:pt>
                <c:pt idx="22">
                  <c:v>5.29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</c:numCache>
            </c:numRef>
          </c:xVal>
          <c:yVal>
            <c:numRef>
              <c:f>KLIMAAT!$N$8:$N$48</c:f>
              <c:numCache>
                <c:ptCount val="4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1.944863333662136</c:v>
                </c:pt>
                <c:pt idx="22">
                  <c:v>4.659992354625368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</c:numCache>
            </c:numRef>
          </c:yVal>
          <c:smooth val="0"/>
        </c:ser>
        <c:ser>
          <c:idx val="0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KLIMAAT!$M$8:$M$48</c:f>
              <c:numCache>
                <c:ptCount val="4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-4</c:v>
                </c:pt>
                <c:pt idx="6">
                  <c:v>-2</c:v>
                </c:pt>
                <c:pt idx="7">
                  <c:v>0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8</c:v>
                </c:pt>
                <c:pt idx="12">
                  <c:v>10</c:v>
                </c:pt>
                <c:pt idx="13">
                  <c:v>12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5.29</c:v>
                </c:pt>
                <c:pt idx="22">
                  <c:v>5.29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</c:numCache>
            </c:numRef>
          </c:xVal>
          <c:yVal>
            <c:numRef>
              <c:f>KLIMAAT!$O$8:$O$28</c:f>
              <c:numCache>
                <c:ptCount val="21"/>
                <c:pt idx="0">
                  <c:v>3.8</c:v>
                </c:pt>
                <c:pt idx="1">
                  <c:v>3.77</c:v>
                </c:pt>
                <c:pt idx="2">
                  <c:v>3.73</c:v>
                </c:pt>
                <c:pt idx="3">
                  <c:v>3.66</c:v>
                </c:pt>
                <c:pt idx="4">
                  <c:v>3.5</c:v>
                </c:pt>
                <c:pt idx="5">
                  <c:v>3.1</c:v>
                </c:pt>
                <c:pt idx="6">
                  <c:v>2.6</c:v>
                </c:pt>
                <c:pt idx="7">
                  <c:v>2</c:v>
                </c:pt>
                <c:pt idx="8">
                  <c:v>1.5</c:v>
                </c:pt>
                <c:pt idx="9">
                  <c:v>1</c:v>
                </c:pt>
                <c:pt idx="10">
                  <c:v>0.65</c:v>
                </c:pt>
                <c:pt idx="11">
                  <c:v>0.35</c:v>
                </c:pt>
                <c:pt idx="12">
                  <c:v>0.15</c:v>
                </c:pt>
                <c:pt idx="13">
                  <c:v>0.05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KLIMAAT!$M$8:$M$48</c:f>
              <c:numCache>
                <c:ptCount val="4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-4</c:v>
                </c:pt>
                <c:pt idx="6">
                  <c:v>-2</c:v>
                </c:pt>
                <c:pt idx="7">
                  <c:v>0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8</c:v>
                </c:pt>
                <c:pt idx="12">
                  <c:v>10</c:v>
                </c:pt>
                <c:pt idx="13">
                  <c:v>12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5.29</c:v>
                </c:pt>
                <c:pt idx="22">
                  <c:v>5.29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</c:numCache>
            </c:numRef>
          </c:xVal>
          <c:yVal>
            <c:numRef>
              <c:f>KLIMAAT!$P$8:$P$28</c:f>
              <c:numCache>
                <c:ptCount val="21"/>
                <c:pt idx="0">
                  <c:v>4.65</c:v>
                </c:pt>
                <c:pt idx="1">
                  <c:v>4.64</c:v>
                </c:pt>
                <c:pt idx="2">
                  <c:v>4.62</c:v>
                </c:pt>
                <c:pt idx="3">
                  <c:v>4.59</c:v>
                </c:pt>
                <c:pt idx="4">
                  <c:v>4.55</c:v>
                </c:pt>
                <c:pt idx="5">
                  <c:v>4.45</c:v>
                </c:pt>
                <c:pt idx="6">
                  <c:v>4.2</c:v>
                </c:pt>
                <c:pt idx="7">
                  <c:v>3.85</c:v>
                </c:pt>
                <c:pt idx="8">
                  <c:v>3.4</c:v>
                </c:pt>
                <c:pt idx="9">
                  <c:v>2.9</c:v>
                </c:pt>
                <c:pt idx="10">
                  <c:v>2.45</c:v>
                </c:pt>
                <c:pt idx="11">
                  <c:v>2.13</c:v>
                </c:pt>
                <c:pt idx="12">
                  <c:v>1.85</c:v>
                </c:pt>
                <c:pt idx="13">
                  <c:v>1.6</c:v>
                </c:pt>
                <c:pt idx="14">
                  <c:v>1.4</c:v>
                </c:pt>
                <c:pt idx="15">
                  <c:v>1.29</c:v>
                </c:pt>
                <c:pt idx="16">
                  <c:v>1.2</c:v>
                </c:pt>
                <c:pt idx="17">
                  <c:v>1.13</c:v>
                </c:pt>
                <c:pt idx="18">
                  <c:v>1.08</c:v>
                </c:pt>
                <c:pt idx="19">
                  <c:v>1.03</c:v>
                </c:pt>
                <c:pt idx="20">
                  <c:v>1</c:v>
                </c:pt>
              </c:numCache>
            </c:numRef>
          </c:yVal>
          <c:smooth val="1"/>
        </c:ser>
        <c:ser>
          <c:idx val="2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KLIMAAT!$M$8:$M$48</c:f>
              <c:numCache>
                <c:ptCount val="4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-4</c:v>
                </c:pt>
                <c:pt idx="6">
                  <c:v>-2</c:v>
                </c:pt>
                <c:pt idx="7">
                  <c:v>0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8</c:v>
                </c:pt>
                <c:pt idx="12">
                  <c:v>10</c:v>
                </c:pt>
                <c:pt idx="13">
                  <c:v>12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5.29</c:v>
                </c:pt>
                <c:pt idx="22">
                  <c:v>5.29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</c:numCache>
            </c:numRef>
          </c:xVal>
          <c:yVal>
            <c:numRef>
              <c:f>KLIMAAT!$Q$8:$Q$28</c:f>
              <c:numCache>
                <c:ptCount val="2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5.98</c:v>
                </c:pt>
                <c:pt idx="4">
                  <c:v>5.92</c:v>
                </c:pt>
                <c:pt idx="5">
                  <c:v>5.82</c:v>
                </c:pt>
                <c:pt idx="6">
                  <c:v>5.7</c:v>
                </c:pt>
                <c:pt idx="7">
                  <c:v>5.55</c:v>
                </c:pt>
                <c:pt idx="8">
                  <c:v>5.3</c:v>
                </c:pt>
                <c:pt idx="9">
                  <c:v>4.9</c:v>
                </c:pt>
                <c:pt idx="10">
                  <c:v>4.2</c:v>
                </c:pt>
                <c:pt idx="11">
                  <c:v>3.5</c:v>
                </c:pt>
                <c:pt idx="12">
                  <c:v>2.9</c:v>
                </c:pt>
                <c:pt idx="13">
                  <c:v>2.4</c:v>
                </c:pt>
                <c:pt idx="14">
                  <c:v>1.95</c:v>
                </c:pt>
                <c:pt idx="15">
                  <c:v>1.75</c:v>
                </c:pt>
                <c:pt idx="16">
                  <c:v>1.6</c:v>
                </c:pt>
                <c:pt idx="17">
                  <c:v>1.48</c:v>
                </c:pt>
                <c:pt idx="18">
                  <c:v>1.38</c:v>
                </c:pt>
                <c:pt idx="19">
                  <c:v>1.29</c:v>
                </c:pt>
                <c:pt idx="20">
                  <c:v>1.2</c:v>
                </c:pt>
              </c:numCache>
            </c:numRef>
          </c:yVal>
          <c:smooth val="1"/>
        </c:ser>
        <c:axId val="28823216"/>
        <c:axId val="58082353"/>
      </c:scatterChart>
      <c:valAx>
        <c:axId val="28823216"/>
        <c:scaling>
          <c:orientation val="minMax"/>
          <c:max val="2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BUITENLUCHTTEMPERATUUR  (oC)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low"/>
        <c:spPr>
          <a:ln w="12700">
            <a:solidFill>
              <a:srgbClr val="000000"/>
            </a:solidFill>
          </a:ln>
        </c:spPr>
        <c:crossAx val="58082353"/>
        <c:crosses val="autoZero"/>
        <c:crossBetween val="midCat"/>
        <c:dispUnits/>
      </c:valAx>
      <c:valAx>
        <c:axId val="58082353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WATERDAMPCONC.VERSCHIL  (g/m3)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crossAx val="28823216"/>
        <c:crosses val="autoZero"/>
        <c:crossBetween val="midCat"/>
        <c:dispUnits/>
      </c:valAx>
      <c:spPr>
        <a:noFill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6725"/>
          <c:y val="0.924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headerFooter>
    <oddHeader>&amp;C&amp;"Arial,Vet Cursief"Stichting Kennisbank Bouwfysica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</cdr:x>
      <cdr:y>0.68275</cdr:y>
    </cdr:from>
    <cdr:to>
      <cdr:x>0.11625</cdr:x>
      <cdr:y>0.75625</cdr:y>
    </cdr:to>
    <cdr:sp>
      <cdr:nvSpPr>
        <cdr:cNvPr id="1" name="AutoShape 1"/>
        <cdr:cNvSpPr>
          <a:spLocks/>
        </cdr:cNvSpPr>
      </cdr:nvSpPr>
      <cdr:spPr>
        <a:xfrm>
          <a:off x="1009650" y="3829050"/>
          <a:ext cx="95250" cy="4095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600" kern="10" spc="0">
              <a:ln w="12700" cmpd="sng">
                <a:noFill/>
              </a:ln>
              <a:noFill/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I</a:t>
          </a:r>
        </a:p>
      </cdr:txBody>
    </cdr:sp>
  </cdr:relSizeAnchor>
  <cdr:relSizeAnchor xmlns:cdr="http://schemas.openxmlformats.org/drawingml/2006/chartDrawing">
    <cdr:from>
      <cdr:x>0.07875</cdr:x>
      <cdr:y>0.5755</cdr:y>
    </cdr:from>
    <cdr:to>
      <cdr:x>0.16325</cdr:x>
      <cdr:y>0.636</cdr:y>
    </cdr:to>
    <cdr:sp>
      <cdr:nvSpPr>
        <cdr:cNvPr id="2" name="TextBox 2"/>
        <cdr:cNvSpPr txBox="1">
          <a:spLocks noChangeArrowheads="1"/>
        </cdr:cNvSpPr>
      </cdr:nvSpPr>
      <cdr:spPr>
        <a:xfrm>
          <a:off x="752475" y="3219450"/>
          <a:ext cx="8096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I 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droog</a:t>
          </a:r>
        </a:p>
      </cdr:txBody>
    </cdr:sp>
  </cdr:relSizeAnchor>
  <cdr:relSizeAnchor xmlns:cdr="http://schemas.openxmlformats.org/drawingml/2006/chartDrawing">
    <cdr:from>
      <cdr:x>0.07875</cdr:x>
      <cdr:y>0.418</cdr:y>
    </cdr:from>
    <cdr:to>
      <cdr:x>0.18925</cdr:x>
      <cdr:y>0.4785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" y="2343150"/>
          <a:ext cx="10572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II 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normaal</a:t>
          </a:r>
        </a:p>
      </cdr:txBody>
    </cdr:sp>
  </cdr:relSizeAnchor>
  <cdr:relSizeAnchor xmlns:cdr="http://schemas.openxmlformats.org/drawingml/2006/chartDrawing">
    <cdr:from>
      <cdr:x>0.07875</cdr:x>
      <cdr:y>0.3055</cdr:y>
    </cdr:from>
    <cdr:to>
      <cdr:x>0.18725</cdr:x>
      <cdr:y>0.366</cdr:y>
    </cdr:to>
    <cdr:sp>
      <cdr:nvSpPr>
        <cdr:cNvPr id="4" name="TextBox 4"/>
        <cdr:cNvSpPr txBox="1">
          <a:spLocks noChangeArrowheads="1"/>
        </cdr:cNvSpPr>
      </cdr:nvSpPr>
      <cdr:spPr>
        <a:xfrm>
          <a:off x="752475" y="1704975"/>
          <a:ext cx="10382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III 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vochtig</a:t>
          </a:r>
        </a:p>
      </cdr:txBody>
    </cdr:sp>
  </cdr:relSizeAnchor>
  <cdr:relSizeAnchor xmlns:cdr="http://schemas.openxmlformats.org/drawingml/2006/chartDrawing">
    <cdr:from>
      <cdr:x>0.07875</cdr:x>
      <cdr:y>0.20375</cdr:y>
    </cdr:from>
    <cdr:to>
      <cdr:x>0.26675</cdr:x>
      <cdr:y>0.26425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" y="1143000"/>
          <a:ext cx="18002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IV 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extreem vochtig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10225"/>
    <xdr:graphicFrame>
      <xdr:nvGraphicFramePr>
        <xdr:cNvPr id="1" name="Shape 1025"/>
        <xdr:cNvGraphicFramePr/>
      </xdr:nvGraphicFramePr>
      <xdr:xfrm>
        <a:off x="0" y="0"/>
        <a:ext cx="957262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Y210"/>
  <sheetViews>
    <sheetView tabSelected="1" workbookViewId="0" topLeftCell="A1">
      <selection activeCell="A1" sqref="A1:J1"/>
    </sheetView>
  </sheetViews>
  <sheetFormatPr defaultColWidth="9.7109375" defaultRowHeight="12.75"/>
  <cols>
    <col min="10" max="10" width="11.421875" style="0" customWidth="1"/>
    <col min="77" max="77" width="0" style="0" hidden="1" customWidth="1"/>
  </cols>
  <sheetData>
    <row r="1" spans="1:103" ht="15">
      <c r="A1" s="36" t="s">
        <v>83</v>
      </c>
      <c r="B1" s="36"/>
      <c r="C1" s="36"/>
      <c r="D1" s="36"/>
      <c r="E1" s="36"/>
      <c r="F1" s="36"/>
      <c r="G1" s="36"/>
      <c r="H1" s="36"/>
      <c r="I1" s="36"/>
      <c r="J1" s="36"/>
      <c r="N1" s="4" t="s">
        <v>0</v>
      </c>
      <c r="BY1" s="5" t="s">
        <v>1</v>
      </c>
      <c r="CB1" s="3"/>
      <c r="CC1" s="3"/>
      <c r="CD1" s="3"/>
      <c r="CE1" s="3"/>
      <c r="CY1" s="4" t="s">
        <v>2</v>
      </c>
    </row>
    <row r="2" spans="1:103" s="41" customFormat="1" ht="11.25">
      <c r="A2" s="45" t="s">
        <v>86</v>
      </c>
      <c r="B2" s="45"/>
      <c r="C2" s="45"/>
      <c r="D2" s="45"/>
      <c r="E2" s="45"/>
      <c r="F2" s="45"/>
      <c r="G2" s="45"/>
      <c r="H2" s="45"/>
      <c r="I2" s="45"/>
      <c r="J2" s="45"/>
      <c r="N2" s="42"/>
      <c r="BY2" s="43"/>
      <c r="CB2" s="44"/>
      <c r="CC2" s="44"/>
      <c r="CD2" s="44"/>
      <c r="CE2" s="44"/>
      <c r="CY2" s="42"/>
    </row>
    <row r="3" spans="1:103" s="37" customFormat="1" ht="12.75">
      <c r="A3" s="40"/>
      <c r="B3" s="40"/>
      <c r="C3" s="40"/>
      <c r="D3" s="40"/>
      <c r="E3" s="40"/>
      <c r="F3" s="40"/>
      <c r="G3" s="40"/>
      <c r="H3" s="40"/>
      <c r="I3" s="40"/>
      <c r="J3" s="40"/>
      <c r="N3" s="38"/>
      <c r="BY3" s="39"/>
      <c r="CB3" s="3"/>
      <c r="CC3" s="3"/>
      <c r="CD3" s="3"/>
      <c r="CE3" s="3"/>
      <c r="CY3" s="38"/>
    </row>
    <row r="4" spans="1:103" ht="12.75">
      <c r="A4" s="25"/>
      <c r="B4" s="5"/>
      <c r="C4" s="5"/>
      <c r="D4" s="5"/>
      <c r="E4" s="5"/>
      <c r="F4" s="5"/>
      <c r="G4" s="5"/>
      <c r="H4" s="5"/>
      <c r="I4" s="5"/>
      <c r="J4" s="5"/>
      <c r="L4" s="4"/>
      <c r="M4" s="4"/>
      <c r="N4" s="4"/>
      <c r="O4" s="4"/>
      <c r="P4" s="4"/>
      <c r="Q4" s="4"/>
      <c r="R4" s="4"/>
      <c r="BY4" s="5" t="s">
        <v>3</v>
      </c>
      <c r="CB4" s="3"/>
      <c r="CC4" s="3"/>
      <c r="CD4" s="3"/>
      <c r="CE4" s="3"/>
      <c r="CY4" s="4" t="s">
        <v>4</v>
      </c>
    </row>
    <row r="5" spans="1:103" ht="12.75">
      <c r="A5" s="4"/>
      <c r="B5" s="5"/>
      <c r="C5" s="5"/>
      <c r="D5" s="5"/>
      <c r="E5" s="5"/>
      <c r="F5" s="5"/>
      <c r="G5" s="5"/>
      <c r="H5" s="5"/>
      <c r="I5" s="5"/>
      <c r="J5" s="5"/>
      <c r="L5" s="4"/>
      <c r="O5" s="4" t="s">
        <v>5</v>
      </c>
      <c r="R5" s="4"/>
      <c r="BY5" s="5" t="s">
        <v>6</v>
      </c>
      <c r="CB5" s="3"/>
      <c r="CC5" s="3"/>
      <c r="CD5" s="3"/>
      <c r="CE5" s="3"/>
      <c r="CY5" s="4" t="s">
        <v>7</v>
      </c>
    </row>
    <row r="6" spans="1:80" ht="15" customHeight="1">
      <c r="A6" s="35" t="s">
        <v>34</v>
      </c>
      <c r="B6" s="35"/>
      <c r="C6" s="35"/>
      <c r="D6" s="35"/>
      <c r="E6" s="35"/>
      <c r="F6" s="35"/>
      <c r="G6" s="35"/>
      <c r="H6" s="35"/>
      <c r="I6" s="35"/>
      <c r="J6" s="35"/>
      <c r="L6" s="4"/>
      <c r="M6" s="4" t="s">
        <v>8</v>
      </c>
      <c r="N6" t="s">
        <v>85</v>
      </c>
      <c r="O6" s="4" t="s">
        <v>9</v>
      </c>
      <c r="P6" s="4" t="s">
        <v>10</v>
      </c>
      <c r="Q6" s="4" t="s">
        <v>11</v>
      </c>
      <c r="R6" s="4"/>
      <c r="BY6" s="5" t="s">
        <v>12</v>
      </c>
      <c r="CB6" s="4" t="s">
        <v>13</v>
      </c>
    </row>
    <row r="7" spans="1:80" ht="15" customHeight="1">
      <c r="A7" s="35" t="s">
        <v>37</v>
      </c>
      <c r="B7" s="35"/>
      <c r="C7" s="35"/>
      <c r="D7" s="35"/>
      <c r="E7" s="35"/>
      <c r="F7" s="35"/>
      <c r="G7" s="35"/>
      <c r="H7" s="35"/>
      <c r="I7" s="35"/>
      <c r="J7" s="35"/>
      <c r="L7" s="4"/>
      <c r="M7" s="4"/>
      <c r="O7" s="4"/>
      <c r="P7" s="4"/>
      <c r="Q7" s="4"/>
      <c r="R7" s="4"/>
      <c r="BY7" s="5" t="s">
        <v>14</v>
      </c>
      <c r="CB7" s="4" t="s">
        <v>15</v>
      </c>
    </row>
    <row r="8" spans="1:103" ht="12.75">
      <c r="A8" s="8"/>
      <c r="B8" s="4"/>
      <c r="C8" s="4"/>
      <c r="D8" s="4"/>
      <c r="E8" s="4"/>
      <c r="F8" s="4"/>
      <c r="G8" s="4"/>
      <c r="H8" s="4"/>
      <c r="I8" s="4"/>
      <c r="J8" s="4"/>
      <c r="L8" s="4"/>
      <c r="M8" s="6">
        <v>-10</v>
      </c>
      <c r="N8" t="e">
        <f>NA()</f>
        <v>#N/A</v>
      </c>
      <c r="O8" s="6">
        <v>3.8</v>
      </c>
      <c r="P8" s="6">
        <v>4.65</v>
      </c>
      <c r="Q8" s="6">
        <v>6</v>
      </c>
      <c r="R8" s="4"/>
      <c r="BY8" s="5" t="s">
        <v>16</v>
      </c>
      <c r="CY8" s="4" t="s">
        <v>17</v>
      </c>
    </row>
    <row r="9" spans="1:103" ht="12.75">
      <c r="A9" s="9"/>
      <c r="B9" s="2"/>
      <c r="C9" s="2"/>
      <c r="D9" s="2"/>
      <c r="E9" s="2"/>
      <c r="F9" s="2"/>
      <c r="G9" s="2"/>
      <c r="H9" s="2"/>
      <c r="I9" s="2"/>
      <c r="J9" s="2"/>
      <c r="L9" s="4"/>
      <c r="M9" s="6">
        <v>-9</v>
      </c>
      <c r="N9" t="e">
        <f>NA()</f>
        <v>#N/A</v>
      </c>
      <c r="O9" s="6">
        <v>3.77</v>
      </c>
      <c r="P9" s="6">
        <v>4.64</v>
      </c>
      <c r="Q9" s="6">
        <v>6</v>
      </c>
      <c r="R9" s="4"/>
      <c r="BY9" s="5" t="s">
        <v>18</v>
      </c>
      <c r="CB9" s="4" t="s">
        <v>19</v>
      </c>
      <c r="CY9" s="4" t="s">
        <v>20</v>
      </c>
    </row>
    <row r="10" spans="1:103" ht="12.75">
      <c r="A10" s="4" t="s">
        <v>53</v>
      </c>
      <c r="C10" s="4" t="s">
        <v>54</v>
      </c>
      <c r="D10" s="46">
        <f ca="1">NOW()</f>
        <v>37412.03777986111</v>
      </c>
      <c r="E10" s="2"/>
      <c r="F10" s="2"/>
      <c r="G10" s="2"/>
      <c r="H10" s="2"/>
      <c r="I10" s="2"/>
      <c r="J10" s="2"/>
      <c r="L10" s="4"/>
      <c r="M10" s="6">
        <v>-8</v>
      </c>
      <c r="N10" t="e">
        <f>NA()</f>
        <v>#N/A</v>
      </c>
      <c r="O10" s="6">
        <v>3.73</v>
      </c>
      <c r="P10" s="6">
        <v>4.62</v>
      </c>
      <c r="Q10" s="6">
        <v>6</v>
      </c>
      <c r="R10" s="4"/>
      <c r="BY10" s="5" t="s">
        <v>21</v>
      </c>
      <c r="CB10" s="4" t="s">
        <v>22</v>
      </c>
      <c r="CY10" s="4" t="s">
        <v>23</v>
      </c>
    </row>
    <row r="11" spans="1:103" ht="12.75">
      <c r="A11" s="4" t="s">
        <v>57</v>
      </c>
      <c r="C11" s="4" t="s">
        <v>54</v>
      </c>
      <c r="D11" s="7" t="s">
        <v>58</v>
      </c>
      <c r="E11" s="2"/>
      <c r="F11" s="2"/>
      <c r="G11" s="2"/>
      <c r="H11" s="2"/>
      <c r="I11" s="2"/>
      <c r="J11" s="2"/>
      <c r="L11" s="4"/>
      <c r="M11" s="6">
        <v>-7</v>
      </c>
      <c r="N11" t="e">
        <f>NA()</f>
        <v>#N/A</v>
      </c>
      <c r="O11" s="6">
        <v>3.66</v>
      </c>
      <c r="P11" s="6">
        <v>4.59</v>
      </c>
      <c r="Q11" s="6">
        <v>5.98</v>
      </c>
      <c r="R11" s="4"/>
      <c r="BY11" s="5" t="s">
        <v>24</v>
      </c>
      <c r="CY11" s="4" t="s">
        <v>25</v>
      </c>
    </row>
    <row r="12" spans="1:103" ht="12.75">
      <c r="A12" s="4" t="s">
        <v>61</v>
      </c>
      <c r="C12" s="4" t="s">
        <v>54</v>
      </c>
      <c r="D12" s="7" t="s">
        <v>58</v>
      </c>
      <c r="E12" s="2"/>
      <c r="F12" s="2"/>
      <c r="G12" s="2"/>
      <c r="H12" s="2"/>
      <c r="I12" s="2"/>
      <c r="J12" s="2"/>
      <c r="L12" s="4"/>
      <c r="M12" s="6">
        <v>-6</v>
      </c>
      <c r="N12" t="e">
        <f>NA()</f>
        <v>#N/A</v>
      </c>
      <c r="O12" s="6">
        <v>3.5</v>
      </c>
      <c r="P12" s="6">
        <v>4.55</v>
      </c>
      <c r="Q12" s="6">
        <v>5.92</v>
      </c>
      <c r="R12" s="4"/>
      <c r="BY12" s="5" t="s">
        <v>26</v>
      </c>
      <c r="CY12" s="4" t="s">
        <v>27</v>
      </c>
    </row>
    <row r="13" spans="1:80" ht="12.75">
      <c r="A13" s="4" t="s">
        <v>64</v>
      </c>
      <c r="C13" s="4" t="s">
        <v>54</v>
      </c>
      <c r="D13" s="7" t="s">
        <v>58</v>
      </c>
      <c r="E13" s="2"/>
      <c r="F13" s="2"/>
      <c r="G13" s="2"/>
      <c r="H13" s="2"/>
      <c r="I13" s="2"/>
      <c r="J13" s="2"/>
      <c r="L13" s="4"/>
      <c r="M13" s="6">
        <v>-4</v>
      </c>
      <c r="N13" t="e">
        <f>NA()</f>
        <v>#N/A</v>
      </c>
      <c r="O13" s="6">
        <v>3.1</v>
      </c>
      <c r="P13" s="6">
        <v>4.45</v>
      </c>
      <c r="Q13" s="6">
        <v>5.82</v>
      </c>
      <c r="R13" s="4"/>
      <c r="BY13" s="5" t="s">
        <v>28</v>
      </c>
      <c r="CB13" s="4" t="s">
        <v>29</v>
      </c>
    </row>
    <row r="14" spans="1:103" ht="12.75">
      <c r="A14" s="4" t="s">
        <v>67</v>
      </c>
      <c r="C14" s="4" t="s">
        <v>54</v>
      </c>
      <c r="D14" s="7" t="s">
        <v>58</v>
      </c>
      <c r="E14" s="2"/>
      <c r="F14" s="2"/>
      <c r="G14" s="2"/>
      <c r="H14" s="2"/>
      <c r="I14" s="2"/>
      <c r="J14" s="2"/>
      <c r="L14" s="4"/>
      <c r="M14" s="6">
        <v>-2</v>
      </c>
      <c r="N14" t="e">
        <f>NA()</f>
        <v>#N/A</v>
      </c>
      <c r="O14" s="6">
        <v>2.6</v>
      </c>
      <c r="P14" s="6">
        <v>4.2</v>
      </c>
      <c r="Q14" s="6">
        <v>5.7</v>
      </c>
      <c r="R14" s="4"/>
      <c r="BY14" s="5" t="s">
        <v>26</v>
      </c>
      <c r="CB14" s="4" t="s">
        <v>29</v>
      </c>
      <c r="CY14" s="4" t="s">
        <v>30</v>
      </c>
    </row>
    <row r="15" spans="1:103" ht="12.75">
      <c r="A15" s="2"/>
      <c r="B15" s="2"/>
      <c r="C15" s="2"/>
      <c r="D15" s="2"/>
      <c r="E15" s="2"/>
      <c r="F15" s="2"/>
      <c r="G15" s="2"/>
      <c r="H15" s="2"/>
      <c r="I15" s="2"/>
      <c r="J15" s="2"/>
      <c r="L15" s="4"/>
      <c r="M15" s="6">
        <v>0</v>
      </c>
      <c r="N15" t="e">
        <f>NA()</f>
        <v>#N/A</v>
      </c>
      <c r="O15" s="6">
        <v>2</v>
      </c>
      <c r="P15" s="6">
        <v>3.85</v>
      </c>
      <c r="Q15" s="6">
        <v>5.55</v>
      </c>
      <c r="R15" s="4"/>
      <c r="BY15" s="5" t="s">
        <v>31</v>
      </c>
      <c r="CB15" s="4" t="s">
        <v>32</v>
      </c>
      <c r="CY15" s="4" t="s">
        <v>33</v>
      </c>
    </row>
    <row r="16" spans="12:103" ht="12.75">
      <c r="L16" s="4"/>
      <c r="M16" s="6">
        <v>2</v>
      </c>
      <c r="N16" t="e">
        <f>NA()</f>
        <v>#N/A</v>
      </c>
      <c r="O16" s="6">
        <v>1.5</v>
      </c>
      <c r="P16" s="6">
        <v>3.4</v>
      </c>
      <c r="Q16" s="6">
        <v>5.3</v>
      </c>
      <c r="R16" s="4"/>
      <c r="BY16" s="5" t="s">
        <v>26</v>
      </c>
      <c r="CB16" s="4" t="s">
        <v>35</v>
      </c>
      <c r="CY16" s="4" t="s">
        <v>36</v>
      </c>
    </row>
    <row r="17" spans="1:103" ht="12.75">
      <c r="A17" s="24" t="s">
        <v>72</v>
      </c>
      <c r="L17" s="4"/>
      <c r="M17" s="6">
        <v>4</v>
      </c>
      <c r="N17" t="e">
        <f>NA()</f>
        <v>#N/A</v>
      </c>
      <c r="O17" s="6">
        <v>1</v>
      </c>
      <c r="P17" s="6">
        <v>2.9</v>
      </c>
      <c r="Q17" s="6">
        <v>4.9</v>
      </c>
      <c r="R17" s="4"/>
      <c r="BY17" s="5" t="s">
        <v>38</v>
      </c>
      <c r="CB17" s="4" t="s">
        <v>32</v>
      </c>
      <c r="CY17" s="4" t="s">
        <v>39</v>
      </c>
    </row>
    <row r="18" spans="12:103" ht="13.5" thickBot="1">
      <c r="L18" s="4"/>
      <c r="M18" s="6">
        <v>6</v>
      </c>
      <c r="N18" t="e">
        <f>NA()</f>
        <v>#N/A</v>
      </c>
      <c r="O18" s="6">
        <v>0.65</v>
      </c>
      <c r="P18" s="6">
        <v>2.45</v>
      </c>
      <c r="Q18" s="6">
        <v>4.2</v>
      </c>
      <c r="R18" s="4"/>
      <c r="BY18" s="5" t="s">
        <v>26</v>
      </c>
      <c r="CB18" s="4" t="s">
        <v>29</v>
      </c>
      <c r="CY18" s="4" t="s">
        <v>40</v>
      </c>
    </row>
    <row r="19" spans="1:103" ht="12.75">
      <c r="A19" s="17" t="s">
        <v>74</v>
      </c>
      <c r="B19" s="10" t="s">
        <v>75</v>
      </c>
      <c r="C19" s="10" t="s">
        <v>76</v>
      </c>
      <c r="D19" s="10" t="s">
        <v>77</v>
      </c>
      <c r="E19" s="22" t="s">
        <v>78</v>
      </c>
      <c r="F19" s="10" t="s">
        <v>79</v>
      </c>
      <c r="G19" s="10" t="s">
        <v>80</v>
      </c>
      <c r="H19" s="10" t="s">
        <v>81</v>
      </c>
      <c r="I19" s="22" t="s">
        <v>82</v>
      </c>
      <c r="J19" s="11" t="s">
        <v>84</v>
      </c>
      <c r="L19" s="4"/>
      <c r="M19" s="6">
        <v>8</v>
      </c>
      <c r="N19" t="e">
        <f>NA()</f>
        <v>#N/A</v>
      </c>
      <c r="O19" s="6">
        <v>0.35</v>
      </c>
      <c r="P19" s="6">
        <v>2.13</v>
      </c>
      <c r="Q19" s="6">
        <v>3.5</v>
      </c>
      <c r="R19" s="4"/>
      <c r="BY19" s="5" t="s">
        <v>41</v>
      </c>
      <c r="CB19" s="4" t="s">
        <v>29</v>
      </c>
      <c r="CY19" s="4" t="s">
        <v>42</v>
      </c>
    </row>
    <row r="20" spans="1:103" ht="13.5" thickBot="1">
      <c r="A20" s="18"/>
      <c r="B20" s="15"/>
      <c r="C20" s="15"/>
      <c r="D20" s="15"/>
      <c r="E20" s="23"/>
      <c r="F20" s="15"/>
      <c r="G20" s="15"/>
      <c r="H20" s="15"/>
      <c r="I20" s="23"/>
      <c r="J20" s="16"/>
      <c r="L20" s="4"/>
      <c r="M20" s="6">
        <v>10</v>
      </c>
      <c r="N20" t="e">
        <f>NA()</f>
        <v>#N/A</v>
      </c>
      <c r="O20" s="6">
        <v>0.15</v>
      </c>
      <c r="P20" s="6">
        <v>1.85</v>
      </c>
      <c r="Q20" s="6">
        <v>2.9</v>
      </c>
      <c r="R20" s="4"/>
      <c r="BY20" s="5" t="s">
        <v>16</v>
      </c>
      <c r="CY20" s="4" t="s">
        <v>43</v>
      </c>
    </row>
    <row r="21" spans="1:103" ht="12.75">
      <c r="A21" s="19"/>
      <c r="B21" s="12"/>
      <c r="C21" s="12"/>
      <c r="D21" s="26"/>
      <c r="E21" s="27"/>
      <c r="F21" s="12"/>
      <c r="G21" s="12"/>
      <c r="H21" s="26"/>
      <c r="I21" s="27"/>
      <c r="J21" s="32"/>
      <c r="L21" s="4"/>
      <c r="M21" s="6">
        <v>12</v>
      </c>
      <c r="N21" t="e">
        <f>NA()</f>
        <v>#N/A</v>
      </c>
      <c r="O21" s="6">
        <v>0.05</v>
      </c>
      <c r="P21" s="6">
        <v>1.6</v>
      </c>
      <c r="Q21" s="6">
        <v>2.4</v>
      </c>
      <c r="R21" s="4"/>
      <c r="BY21" s="5" t="s">
        <v>44</v>
      </c>
      <c r="CY21" s="4" t="s">
        <v>45</v>
      </c>
    </row>
    <row r="22" spans="1:77" ht="12.75">
      <c r="A22" s="20">
        <v>1</v>
      </c>
      <c r="B22" s="13">
        <v>5.29</v>
      </c>
      <c r="C22" s="13">
        <v>92</v>
      </c>
      <c r="D22" s="28">
        <f aca="true" t="shared" si="0" ref="D22:D41">IF(C22=0,"",6110*EXP(72.5*10^-3*B22-288.1*10^-6*B22*B22+0.79*10^-6*B22*B22*B22)*C22/(462*(273+B22)))</f>
        <v>6.3650477365754625</v>
      </c>
      <c r="E22" s="29">
        <f aca="true" t="shared" si="1" ref="E22:E41">IF(C22=0,"",125.82*(1-SQRT(1-0.2192*LN(EXP(72.5*10^-3*B22-288.1*10^-6*B22^2+0.79*10^-6*B22^3)*C22/100))))</f>
        <v>4.096047729010734</v>
      </c>
      <c r="F22" s="13">
        <v>14.48</v>
      </c>
      <c r="G22" s="13">
        <v>67</v>
      </c>
      <c r="H22" s="28">
        <f aca="true" t="shared" si="2" ref="H22:H41">IF(G22=0,"",6110*EXP(72.5*10^-3*F22-288.1*10^-6*F22*F22+0.79*10^-6*F22*F22*F22)*G22/(462*(273+F22)))</f>
        <v>8.309911070237598</v>
      </c>
      <c r="I22" s="29">
        <f aca="true" t="shared" si="3" ref="I22:I41">IF(G22=0,"",125.82*(1-SQRT(1-0.2192*LN(EXP(72.5*10^-3*F22-288.1*10^-6*F22^2+0.79*10^-6*F22^3)*G22/100))))</f>
        <v>8.437034664384736</v>
      </c>
      <c r="J22" s="33">
        <f aca="true" t="shared" si="4" ref="J22:J41">IF(G22=0,"",+H22-D22)</f>
        <v>1.944863333662136</v>
      </c>
      <c r="L22" s="4"/>
      <c r="M22" s="6">
        <v>14</v>
      </c>
      <c r="N22" t="e">
        <f>NA()</f>
        <v>#N/A</v>
      </c>
      <c r="O22" s="6">
        <v>0</v>
      </c>
      <c r="P22" s="6">
        <v>1.4</v>
      </c>
      <c r="Q22" s="6">
        <v>1.95</v>
      </c>
      <c r="R22" s="4"/>
      <c r="BY22" s="5" t="s">
        <v>46</v>
      </c>
    </row>
    <row r="23" spans="1:103" ht="12.75">
      <c r="A23" s="20">
        <v>2</v>
      </c>
      <c r="B23" s="13">
        <v>5.29</v>
      </c>
      <c r="C23" s="13">
        <v>92</v>
      </c>
      <c r="D23" s="28">
        <f t="shared" si="0"/>
        <v>6.3650477365754625</v>
      </c>
      <c r="E23" s="29">
        <f t="shared" si="1"/>
        <v>4.096047729010734</v>
      </c>
      <c r="F23" s="13">
        <v>14.46</v>
      </c>
      <c r="G23" s="13">
        <v>89</v>
      </c>
      <c r="H23" s="28">
        <f t="shared" si="2"/>
        <v>11.02504009120083</v>
      </c>
      <c r="I23" s="29">
        <f t="shared" si="3"/>
        <v>12.692021695826165</v>
      </c>
      <c r="J23" s="33">
        <f t="shared" si="4"/>
        <v>4.659992354625368</v>
      </c>
      <c r="L23" s="4"/>
      <c r="M23" s="6">
        <v>15</v>
      </c>
      <c r="N23" t="e">
        <f>NA()</f>
        <v>#N/A</v>
      </c>
      <c r="O23" s="6">
        <v>0</v>
      </c>
      <c r="P23" s="6">
        <v>1.29</v>
      </c>
      <c r="Q23" s="6">
        <v>1.75</v>
      </c>
      <c r="R23" s="4"/>
      <c r="BY23" s="5" t="s">
        <v>47</v>
      </c>
      <c r="CY23" s="4" t="s">
        <v>48</v>
      </c>
    </row>
    <row r="24" spans="1:103" ht="12.75">
      <c r="A24" s="20">
        <v>3</v>
      </c>
      <c r="B24" s="13"/>
      <c r="C24" s="13"/>
      <c r="D24" s="28">
        <f t="shared" si="0"/>
      </c>
      <c r="E24" s="29">
        <f t="shared" si="1"/>
      </c>
      <c r="F24" s="13"/>
      <c r="G24" s="13"/>
      <c r="H24" s="28">
        <f t="shared" si="2"/>
      </c>
      <c r="I24" s="29">
        <f t="shared" si="3"/>
      </c>
      <c r="J24" s="33">
        <f t="shared" si="4"/>
      </c>
      <c r="L24" s="4"/>
      <c r="M24" s="6">
        <v>16</v>
      </c>
      <c r="N24" t="e">
        <f>NA()</f>
        <v>#N/A</v>
      </c>
      <c r="O24" s="6">
        <v>0</v>
      </c>
      <c r="P24" s="6">
        <v>1.2</v>
      </c>
      <c r="Q24" s="6">
        <v>1.6</v>
      </c>
      <c r="BY24" s="5" t="s">
        <v>49</v>
      </c>
      <c r="CY24" s="4" t="s">
        <v>50</v>
      </c>
    </row>
    <row r="25" spans="1:103" ht="12.75">
      <c r="A25" s="20">
        <v>4</v>
      </c>
      <c r="B25" s="13"/>
      <c r="C25" s="13"/>
      <c r="D25" s="28">
        <f t="shared" si="0"/>
      </c>
      <c r="E25" s="29">
        <f t="shared" si="1"/>
      </c>
      <c r="F25" s="13"/>
      <c r="G25" s="13"/>
      <c r="H25" s="28">
        <f t="shared" si="2"/>
      </c>
      <c r="I25" s="29">
        <f t="shared" si="3"/>
      </c>
      <c r="J25" s="33">
        <f t="shared" si="4"/>
      </c>
      <c r="L25" s="4"/>
      <c r="M25" s="6">
        <v>17</v>
      </c>
      <c r="N25" t="e">
        <f>NA()</f>
        <v>#N/A</v>
      </c>
      <c r="O25" s="6">
        <v>0</v>
      </c>
      <c r="P25" s="6">
        <v>1.13</v>
      </c>
      <c r="Q25" s="6">
        <v>1.48</v>
      </c>
      <c r="R25" s="4"/>
      <c r="BY25" s="5" t="s">
        <v>51</v>
      </c>
      <c r="CY25" s="4" t="s">
        <v>52</v>
      </c>
    </row>
    <row r="26" spans="1:103" ht="12.75">
      <c r="A26" s="20">
        <v>5</v>
      </c>
      <c r="B26" s="13"/>
      <c r="C26" s="13"/>
      <c r="D26" s="28">
        <f t="shared" si="0"/>
      </c>
      <c r="E26" s="29">
        <f t="shared" si="1"/>
      </c>
      <c r="F26" s="13"/>
      <c r="G26" s="13"/>
      <c r="H26" s="28">
        <f t="shared" si="2"/>
      </c>
      <c r="I26" s="29">
        <f t="shared" si="3"/>
      </c>
      <c r="J26" s="33">
        <f t="shared" si="4"/>
      </c>
      <c r="L26" s="4"/>
      <c r="M26" s="6">
        <v>18</v>
      </c>
      <c r="N26" t="e">
        <f>NA()</f>
        <v>#N/A</v>
      </c>
      <c r="O26" s="6">
        <v>0</v>
      </c>
      <c r="P26" s="6">
        <v>1.08</v>
      </c>
      <c r="Q26" s="6">
        <v>1.38</v>
      </c>
      <c r="R26" s="4"/>
      <c r="BY26" s="5" t="s">
        <v>55</v>
      </c>
      <c r="CY26" s="4" t="s">
        <v>56</v>
      </c>
    </row>
    <row r="27" spans="1:103" ht="12.75">
      <c r="A27" s="20">
        <v>6</v>
      </c>
      <c r="B27" s="13"/>
      <c r="C27" s="13"/>
      <c r="D27" s="28">
        <f t="shared" si="0"/>
      </c>
      <c r="E27" s="29">
        <f t="shared" si="1"/>
      </c>
      <c r="F27" s="13"/>
      <c r="G27" s="13"/>
      <c r="H27" s="28">
        <f t="shared" si="2"/>
      </c>
      <c r="I27" s="29">
        <f t="shared" si="3"/>
      </c>
      <c r="J27" s="33">
        <f t="shared" si="4"/>
      </c>
      <c r="L27" s="4"/>
      <c r="M27" s="6">
        <v>19</v>
      </c>
      <c r="N27" t="e">
        <f>NA()</f>
        <v>#N/A</v>
      </c>
      <c r="O27" s="6">
        <v>0</v>
      </c>
      <c r="P27" s="6">
        <v>1.03</v>
      </c>
      <c r="Q27" s="6">
        <v>1.29</v>
      </c>
      <c r="R27" s="4"/>
      <c r="BY27" s="5" t="s">
        <v>59</v>
      </c>
      <c r="CY27" s="4" t="s">
        <v>60</v>
      </c>
    </row>
    <row r="28" spans="1:103" ht="12.75">
      <c r="A28" s="20">
        <v>7</v>
      </c>
      <c r="B28" s="13"/>
      <c r="C28" s="13"/>
      <c r="D28" s="28">
        <f t="shared" si="0"/>
      </c>
      <c r="E28" s="29">
        <f t="shared" si="1"/>
      </c>
      <c r="F28" s="13"/>
      <c r="G28" s="13"/>
      <c r="H28" s="28">
        <f t="shared" si="2"/>
      </c>
      <c r="I28" s="29">
        <f t="shared" si="3"/>
      </c>
      <c r="J28" s="33">
        <f t="shared" si="4"/>
      </c>
      <c r="L28" s="4"/>
      <c r="M28" s="6">
        <v>20</v>
      </c>
      <c r="N28" t="e">
        <f>NA()</f>
        <v>#N/A</v>
      </c>
      <c r="O28" s="6">
        <v>0</v>
      </c>
      <c r="P28" s="6">
        <v>1</v>
      </c>
      <c r="Q28" s="6">
        <v>1.2</v>
      </c>
      <c r="R28" s="4"/>
      <c r="BY28" s="5" t="s">
        <v>62</v>
      </c>
      <c r="CY28" s="4" t="s">
        <v>63</v>
      </c>
    </row>
    <row r="29" spans="1:103" ht="12.75">
      <c r="A29" s="20">
        <v>8</v>
      </c>
      <c r="B29" s="13"/>
      <c r="C29" s="13"/>
      <c r="D29" s="28">
        <f t="shared" si="0"/>
      </c>
      <c r="E29" s="29">
        <f t="shared" si="1"/>
      </c>
      <c r="F29" s="13"/>
      <c r="G29" s="13"/>
      <c r="H29" s="28">
        <f t="shared" si="2"/>
      </c>
      <c r="I29" s="29">
        <f t="shared" si="3"/>
      </c>
      <c r="J29" s="33">
        <f t="shared" si="4"/>
      </c>
      <c r="L29" s="4"/>
      <c r="M29" s="6">
        <f aca="true" t="shared" si="5" ref="M29:M48">IF(C22=0,NA(),+B22)</f>
        <v>5.29</v>
      </c>
      <c r="N29" s="6">
        <f aca="true" t="shared" si="6" ref="N29:N48">IF(G22=0,NA(),+J22)</f>
        <v>1.944863333662136</v>
      </c>
      <c r="R29" s="4"/>
      <c r="BY29" s="5" t="s">
        <v>65</v>
      </c>
      <c r="CY29" s="4" t="s">
        <v>66</v>
      </c>
    </row>
    <row r="30" spans="1:77" ht="12.75">
      <c r="A30" s="20">
        <v>9</v>
      </c>
      <c r="B30" s="13"/>
      <c r="C30" s="13"/>
      <c r="D30" s="28">
        <f t="shared" si="0"/>
      </c>
      <c r="E30" s="29">
        <f t="shared" si="1"/>
      </c>
      <c r="F30" s="13"/>
      <c r="G30" s="13"/>
      <c r="H30" s="28">
        <f t="shared" si="2"/>
      </c>
      <c r="I30" s="29">
        <f t="shared" si="3"/>
      </c>
      <c r="J30" s="33">
        <f t="shared" si="4"/>
      </c>
      <c r="L30" s="4"/>
      <c r="M30" s="6">
        <f t="shared" si="5"/>
        <v>5.29</v>
      </c>
      <c r="N30" s="6">
        <f t="shared" si="6"/>
        <v>4.659992354625368</v>
      </c>
      <c r="O30" s="4"/>
      <c r="P30" s="4"/>
      <c r="Q30" s="4"/>
      <c r="R30" s="4"/>
      <c r="BY30" s="5" t="s">
        <v>68</v>
      </c>
    </row>
    <row r="31" spans="1:103" ht="12.75">
      <c r="A31" s="20">
        <v>10</v>
      </c>
      <c r="B31" s="13"/>
      <c r="C31" s="13"/>
      <c r="D31" s="28">
        <f t="shared" si="0"/>
      </c>
      <c r="E31" s="29">
        <f t="shared" si="1"/>
      </c>
      <c r="F31" s="13"/>
      <c r="G31" s="13"/>
      <c r="H31" s="28">
        <f t="shared" si="2"/>
      </c>
      <c r="I31" s="29">
        <f t="shared" si="3"/>
      </c>
      <c r="J31" s="33">
        <f t="shared" si="4"/>
      </c>
      <c r="L31" s="4"/>
      <c r="M31" s="6" t="e">
        <f t="shared" si="5"/>
        <v>#N/A</v>
      </c>
      <c r="N31" s="6" t="e">
        <f t="shared" si="6"/>
        <v>#N/A</v>
      </c>
      <c r="R31" s="4"/>
      <c r="CY31" s="4" t="s">
        <v>69</v>
      </c>
    </row>
    <row r="32" spans="1:103" ht="12.75">
      <c r="A32" s="20">
        <v>11</v>
      </c>
      <c r="B32" s="13"/>
      <c r="C32" s="13"/>
      <c r="D32" s="28">
        <f t="shared" si="0"/>
      </c>
      <c r="E32" s="29">
        <f t="shared" si="1"/>
      </c>
      <c r="F32" s="13"/>
      <c r="G32" s="13"/>
      <c r="H32" s="28">
        <f t="shared" si="2"/>
      </c>
      <c r="I32" s="29">
        <f t="shared" si="3"/>
      </c>
      <c r="J32" s="33">
        <f t="shared" si="4"/>
      </c>
      <c r="L32" s="4"/>
      <c r="M32" s="6" t="e">
        <f t="shared" si="5"/>
        <v>#N/A</v>
      </c>
      <c r="N32" s="6" t="e">
        <f t="shared" si="6"/>
        <v>#N/A</v>
      </c>
      <c r="R32" s="4"/>
      <c r="CY32" s="4" t="s">
        <v>70</v>
      </c>
    </row>
    <row r="33" spans="1:103" ht="12.75">
      <c r="A33" s="20">
        <v>12</v>
      </c>
      <c r="B33" s="13"/>
      <c r="C33" s="13"/>
      <c r="D33" s="28">
        <f t="shared" si="0"/>
      </c>
      <c r="E33" s="29">
        <f t="shared" si="1"/>
      </c>
      <c r="F33" s="13"/>
      <c r="G33" s="13"/>
      <c r="H33" s="28">
        <f t="shared" si="2"/>
      </c>
      <c r="I33" s="29">
        <f t="shared" si="3"/>
      </c>
      <c r="J33" s="33">
        <f t="shared" si="4"/>
      </c>
      <c r="L33" s="4"/>
      <c r="M33" s="6" t="e">
        <f t="shared" si="5"/>
        <v>#N/A</v>
      </c>
      <c r="N33" s="6" t="e">
        <f t="shared" si="6"/>
        <v>#N/A</v>
      </c>
      <c r="R33" s="4"/>
      <c r="CY33" s="4" t="s">
        <v>71</v>
      </c>
    </row>
    <row r="34" spans="1:103" ht="12.75">
      <c r="A34" s="20">
        <v>13</v>
      </c>
      <c r="B34" s="13"/>
      <c r="C34" s="13"/>
      <c r="D34" s="28">
        <f t="shared" si="0"/>
      </c>
      <c r="E34" s="29">
        <f t="shared" si="1"/>
      </c>
      <c r="F34" s="13"/>
      <c r="G34" s="13"/>
      <c r="H34" s="28">
        <f t="shared" si="2"/>
      </c>
      <c r="I34" s="29">
        <f t="shared" si="3"/>
      </c>
      <c r="J34" s="33">
        <f t="shared" si="4"/>
      </c>
      <c r="M34" s="6" t="e">
        <f t="shared" si="5"/>
        <v>#N/A</v>
      </c>
      <c r="N34" s="6" t="e">
        <f t="shared" si="6"/>
        <v>#N/A</v>
      </c>
      <c r="CY34" s="4" t="s">
        <v>73</v>
      </c>
    </row>
    <row r="35" spans="1:14" ht="12.75">
      <c r="A35" s="20">
        <v>14</v>
      </c>
      <c r="B35" s="13"/>
      <c r="C35" s="13"/>
      <c r="D35" s="28">
        <f t="shared" si="0"/>
      </c>
      <c r="E35" s="29">
        <f t="shared" si="1"/>
      </c>
      <c r="F35" s="13"/>
      <c r="G35" s="13"/>
      <c r="H35" s="28">
        <f t="shared" si="2"/>
      </c>
      <c r="I35" s="29">
        <f t="shared" si="3"/>
      </c>
      <c r="J35" s="33">
        <f t="shared" si="4"/>
      </c>
      <c r="M35" s="6" t="e">
        <f t="shared" si="5"/>
        <v>#N/A</v>
      </c>
      <c r="N35" s="6" t="e">
        <f t="shared" si="6"/>
        <v>#N/A</v>
      </c>
    </row>
    <row r="36" spans="1:14" ht="12.75">
      <c r="A36" s="20">
        <v>15</v>
      </c>
      <c r="B36" s="13"/>
      <c r="C36" s="13"/>
      <c r="D36" s="28">
        <f t="shared" si="0"/>
      </c>
      <c r="E36" s="29">
        <f t="shared" si="1"/>
      </c>
      <c r="F36" s="13"/>
      <c r="G36" s="13"/>
      <c r="H36" s="28">
        <f t="shared" si="2"/>
      </c>
      <c r="I36" s="29">
        <f t="shared" si="3"/>
      </c>
      <c r="J36" s="33">
        <f t="shared" si="4"/>
      </c>
      <c r="M36" s="6" t="e">
        <f t="shared" si="5"/>
        <v>#N/A</v>
      </c>
      <c r="N36" s="6" t="e">
        <f t="shared" si="6"/>
        <v>#N/A</v>
      </c>
    </row>
    <row r="37" spans="1:14" ht="12.75">
      <c r="A37" s="20">
        <v>16</v>
      </c>
      <c r="B37" s="13"/>
      <c r="C37" s="13"/>
      <c r="D37" s="28">
        <f t="shared" si="0"/>
      </c>
      <c r="E37" s="29">
        <f t="shared" si="1"/>
      </c>
      <c r="F37" s="13"/>
      <c r="G37" s="13"/>
      <c r="H37" s="28">
        <f t="shared" si="2"/>
      </c>
      <c r="I37" s="29">
        <f t="shared" si="3"/>
      </c>
      <c r="J37" s="33">
        <f t="shared" si="4"/>
      </c>
      <c r="M37" s="6" t="e">
        <f t="shared" si="5"/>
        <v>#N/A</v>
      </c>
      <c r="N37" s="6" t="e">
        <f t="shared" si="6"/>
        <v>#N/A</v>
      </c>
    </row>
    <row r="38" spans="1:14" ht="12.75">
      <c r="A38" s="20">
        <v>17</v>
      </c>
      <c r="B38" s="13"/>
      <c r="C38" s="13"/>
      <c r="D38" s="28">
        <f t="shared" si="0"/>
      </c>
      <c r="E38" s="29">
        <f t="shared" si="1"/>
      </c>
      <c r="F38" s="13"/>
      <c r="G38" s="13"/>
      <c r="H38" s="28">
        <f t="shared" si="2"/>
      </c>
      <c r="I38" s="29">
        <f t="shared" si="3"/>
      </c>
      <c r="J38" s="33">
        <f t="shared" si="4"/>
      </c>
      <c r="M38" s="6" t="e">
        <f t="shared" si="5"/>
        <v>#N/A</v>
      </c>
      <c r="N38" s="6" t="e">
        <f t="shared" si="6"/>
        <v>#N/A</v>
      </c>
    </row>
    <row r="39" spans="1:14" ht="12.75">
      <c r="A39" s="20">
        <v>18</v>
      </c>
      <c r="B39" s="13"/>
      <c r="C39" s="13"/>
      <c r="D39" s="28">
        <f t="shared" si="0"/>
      </c>
      <c r="E39" s="29">
        <f t="shared" si="1"/>
      </c>
      <c r="F39" s="13"/>
      <c r="G39" s="13"/>
      <c r="H39" s="28">
        <f t="shared" si="2"/>
      </c>
      <c r="I39" s="29">
        <f t="shared" si="3"/>
      </c>
      <c r="J39" s="33">
        <f t="shared" si="4"/>
      </c>
      <c r="M39" s="6" t="e">
        <f t="shared" si="5"/>
        <v>#N/A</v>
      </c>
      <c r="N39" s="6" t="e">
        <f t="shared" si="6"/>
        <v>#N/A</v>
      </c>
    </row>
    <row r="40" spans="1:14" ht="12.75">
      <c r="A40" s="20">
        <v>19</v>
      </c>
      <c r="B40" s="13"/>
      <c r="C40" s="13"/>
      <c r="D40" s="28">
        <f t="shared" si="0"/>
      </c>
      <c r="E40" s="29">
        <f t="shared" si="1"/>
      </c>
      <c r="F40" s="13"/>
      <c r="G40" s="13"/>
      <c r="H40" s="28">
        <f t="shared" si="2"/>
      </c>
      <c r="I40" s="29">
        <f t="shared" si="3"/>
      </c>
      <c r="J40" s="33">
        <f t="shared" si="4"/>
      </c>
      <c r="M40" s="6" t="e">
        <f t="shared" si="5"/>
        <v>#N/A</v>
      </c>
      <c r="N40" s="6" t="e">
        <f t="shared" si="6"/>
        <v>#N/A</v>
      </c>
    </row>
    <row r="41" spans="1:14" ht="13.5" thickBot="1">
      <c r="A41" s="21">
        <v>20</v>
      </c>
      <c r="B41" s="14"/>
      <c r="C41" s="14"/>
      <c r="D41" s="30">
        <f t="shared" si="0"/>
      </c>
      <c r="E41" s="31">
        <f t="shared" si="1"/>
      </c>
      <c r="F41" s="14"/>
      <c r="G41" s="14"/>
      <c r="H41" s="30">
        <f t="shared" si="2"/>
      </c>
      <c r="I41" s="31">
        <f t="shared" si="3"/>
      </c>
      <c r="J41" s="34">
        <f t="shared" si="4"/>
      </c>
      <c r="M41" s="6" t="e">
        <f t="shared" si="5"/>
        <v>#N/A</v>
      </c>
      <c r="N41" s="6" t="e">
        <f t="shared" si="6"/>
        <v>#N/A</v>
      </c>
    </row>
    <row r="42" spans="13:14" ht="12.75">
      <c r="M42" s="6" t="e">
        <f t="shared" si="5"/>
        <v>#N/A</v>
      </c>
      <c r="N42" s="6" t="e">
        <f t="shared" si="6"/>
        <v>#N/A</v>
      </c>
    </row>
    <row r="43" spans="13:14" ht="12.75">
      <c r="M43" s="6" t="e">
        <f t="shared" si="5"/>
        <v>#N/A</v>
      </c>
      <c r="N43" s="6" t="e">
        <f t="shared" si="6"/>
        <v>#N/A</v>
      </c>
    </row>
    <row r="44" spans="13:14" ht="12.75">
      <c r="M44" s="6" t="e">
        <f t="shared" si="5"/>
        <v>#N/A</v>
      </c>
      <c r="N44" s="6" t="e">
        <f t="shared" si="6"/>
        <v>#N/A</v>
      </c>
    </row>
    <row r="45" spans="13:14" ht="12.75">
      <c r="M45" s="6" t="e">
        <f t="shared" si="5"/>
        <v>#N/A</v>
      </c>
      <c r="N45" s="6" t="e">
        <f t="shared" si="6"/>
        <v>#N/A</v>
      </c>
    </row>
    <row r="46" spans="13:14" ht="12.75">
      <c r="M46" s="6" t="e">
        <f t="shared" si="5"/>
        <v>#N/A</v>
      </c>
      <c r="N46" s="6" t="e">
        <f t="shared" si="6"/>
        <v>#N/A</v>
      </c>
    </row>
    <row r="47" spans="13:14" ht="12.75">
      <c r="M47" s="6" t="e">
        <f t="shared" si="5"/>
        <v>#N/A</v>
      </c>
      <c r="N47" s="6" t="e">
        <f t="shared" si="6"/>
        <v>#N/A</v>
      </c>
    </row>
    <row r="48" spans="13:14" ht="12.75">
      <c r="M48" s="6" t="e">
        <f t="shared" si="5"/>
        <v>#N/A</v>
      </c>
      <c r="N48" s="6" t="e">
        <f t="shared" si="6"/>
        <v>#N/A</v>
      </c>
    </row>
    <row r="52" spans="1:10" ht="12.75">
      <c r="A52" s="4"/>
      <c r="B52" s="4"/>
      <c r="C52" s="4"/>
      <c r="D52" s="4"/>
      <c r="E52" s="4"/>
      <c r="F52" s="4"/>
      <c r="G52" s="4"/>
      <c r="H52" s="4"/>
      <c r="I52" s="4"/>
      <c r="J52" s="4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210" ht="12.75">
      <c r="A210" s="1"/>
    </row>
  </sheetData>
  <sheetProtection password="8753" sheet="1" objects="1" scenarios="1"/>
  <mergeCells count="4">
    <mergeCell ref="A1:J1"/>
    <mergeCell ref="A6:J6"/>
    <mergeCell ref="A7:J7"/>
    <mergeCell ref="A2:J2"/>
  </mergeCells>
  <printOptions/>
  <pageMargins left="0.75" right="0.75" top="1" bottom="1" header="0.5" footer="0.5"/>
  <pageSetup fitToHeight="1" fitToWidth="1" horizontalDpi="600" verticalDpi="600" orientation="portrait" paperSize="9" scale="88" r:id="rId1"/>
  <headerFooter alignWithMargins="0">
    <oddFooter>&amp;Cklimaatklasse.xls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Cauberg-Huygen BV - Zwolle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klimaatklasse</dc:title>
  <dc:subject>kwalificatie van binnenklimaatklassen</dc:subject>
  <dc:creator>ir. R.A.P. van Herpen</dc:creator>
  <cp:keywords>binnenklimaat; binnenluchtvochtigheid</cp:keywords>
  <dc:description/>
  <cp:lastModifiedBy>.</cp:lastModifiedBy>
  <cp:lastPrinted>2002-06-04T22:56:17Z</cp:lastPrinted>
  <dcterms:created xsi:type="dcterms:W3CDTF">1998-09-16T12:19:05Z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